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N15" i="2" l="1"/>
  <c r="N16" i="2"/>
  <c r="L15" i="2"/>
  <c r="L16" i="2"/>
  <c r="J15" i="2"/>
  <c r="J16" i="2"/>
  <c r="N14" i="2"/>
  <c r="L14" i="2"/>
  <c r="J14" i="2"/>
  <c r="H15" i="2"/>
  <c r="H16" i="2"/>
  <c r="H14" i="2"/>
  <c r="F15" i="2"/>
  <c r="F16" i="2"/>
  <c r="F14" i="2"/>
  <c r="Y12" i="2"/>
  <c r="D15" i="2"/>
  <c r="D16" i="2"/>
  <c r="D14" i="2"/>
  <c r="Z11" i="2"/>
  <c r="Y11" i="2"/>
  <c r="Z10" i="2"/>
  <c r="Z8" i="2"/>
  <c r="Z7" i="2"/>
  <c r="Y8" i="2"/>
  <c r="V7" i="2"/>
  <c r="V8" i="2"/>
  <c r="V9" i="2"/>
  <c r="V10" i="2"/>
  <c r="T7" i="2"/>
  <c r="T8" i="2"/>
  <c r="T9" i="2"/>
  <c r="T10" i="2"/>
  <c r="V6" i="2"/>
  <c r="T6" i="2"/>
  <c r="R7" i="2"/>
  <c r="R8" i="2"/>
  <c r="R9" i="2"/>
  <c r="R10" i="2"/>
  <c r="R6" i="2"/>
  <c r="P7" i="2"/>
  <c r="P8" i="2"/>
  <c r="P9" i="2"/>
  <c r="P10" i="2"/>
  <c r="P6" i="2"/>
  <c r="N7" i="2"/>
  <c r="N8" i="2"/>
  <c r="N9" i="2"/>
  <c r="N10" i="2"/>
  <c r="N6" i="2"/>
  <c r="L7" i="2"/>
  <c r="L8" i="2"/>
  <c r="L9" i="2"/>
  <c r="L10" i="2"/>
  <c r="L6" i="2"/>
  <c r="J7" i="2"/>
  <c r="J8" i="2"/>
  <c r="J9" i="2"/>
  <c r="J10" i="2"/>
  <c r="J6" i="2"/>
  <c r="H7" i="2"/>
  <c r="H8" i="2"/>
  <c r="H9" i="2"/>
  <c r="H10" i="2"/>
  <c r="H6" i="2"/>
  <c r="F7" i="2"/>
  <c r="F8" i="2"/>
  <c r="F9" i="2"/>
  <c r="F10" i="2"/>
  <c r="F6" i="2"/>
  <c r="D7" i="2"/>
  <c r="D8" i="2"/>
  <c r="D9" i="2"/>
  <c r="D10" i="2"/>
  <c r="D6" i="2"/>
  <c r="C16" i="2" l="1"/>
  <c r="E16" i="2"/>
  <c r="Z12" i="2" s="1"/>
  <c r="G16" i="2"/>
  <c r="I16" i="2"/>
  <c r="K16" i="2"/>
  <c r="M16" i="2"/>
  <c r="B16" i="2"/>
  <c r="Y9" i="2" s="1"/>
  <c r="Y6" i="2"/>
  <c r="E10" i="2"/>
  <c r="G10" i="2"/>
  <c r="I10" i="2"/>
  <c r="K10" i="2"/>
  <c r="M10" i="2"/>
  <c r="O10" i="2"/>
  <c r="Q10" i="2"/>
  <c r="S10" i="2"/>
  <c r="U10" i="2"/>
  <c r="C10" i="2"/>
</calcChain>
</file>

<file path=xl/sharedStrings.xml><?xml version="1.0" encoding="utf-8"?>
<sst xmlns="http://schemas.openxmlformats.org/spreadsheetml/2006/main" count="38" uniqueCount="35">
  <si>
    <t xml:space="preserve">МБОУ «ГИМНАЗИЯ № 46» ГОРОДА РОСТОВА-НА-ДОНУ </t>
  </si>
  <si>
    <t>2020-2021 УЧЕБНЫЙ ГОД</t>
  </si>
  <si>
    <t>Класс</t>
  </si>
  <si>
    <t>Количество учащихся</t>
  </si>
  <si>
    <t>Обучение в МБОУ «Гимназия № 46»</t>
  </si>
  <si>
    <t>Другие школы города</t>
  </si>
  <si>
    <t>Школа в другом городе</t>
  </si>
  <si>
    <t xml:space="preserve">Колледж </t>
  </si>
  <si>
    <t>Техникум</t>
  </si>
  <si>
    <t>Профессиональное училище</t>
  </si>
  <si>
    <t>Школа - интернат</t>
  </si>
  <si>
    <t>Работа</t>
  </si>
  <si>
    <t>Выехали за пределы города</t>
  </si>
  <si>
    <t>Не устроены</t>
  </si>
  <si>
    <t>9А</t>
  </si>
  <si>
    <t>9Б</t>
  </si>
  <si>
    <t>9В</t>
  </si>
  <si>
    <t>9Г</t>
  </si>
  <si>
    <t>ИТОГО</t>
  </si>
  <si>
    <t xml:space="preserve">Количество обучающихся 9 классов </t>
  </si>
  <si>
    <t xml:space="preserve">Количество обучающихся 11 классов </t>
  </si>
  <si>
    <t>из них получили документ об образовании</t>
  </si>
  <si>
    <t>поступили в СПО</t>
  </si>
  <si>
    <t xml:space="preserve">поступили в СПО </t>
  </si>
  <si>
    <t>поступили в ВПО</t>
  </si>
  <si>
    <t>Количество выпускников</t>
  </si>
  <si>
    <t>армия</t>
  </si>
  <si>
    <t>трудоустройство</t>
  </si>
  <si>
    <t>11А</t>
  </si>
  <si>
    <t>11Б</t>
  </si>
  <si>
    <r>
      <t>СВЕДЕНИЯ О ТРУДОУСТРОЙСТВЕ УЧАЩИХСЯ 9-11</t>
    </r>
    <r>
      <rPr>
        <b/>
        <vertAlign val="superscript"/>
        <sz val="14"/>
        <color theme="1"/>
        <rFont val="Times New Roman"/>
        <family val="1"/>
        <charset val="204"/>
      </rPr>
      <t>ых</t>
    </r>
    <r>
      <rPr>
        <b/>
        <sz val="14"/>
        <color theme="1"/>
        <rFont val="Times New Roman"/>
        <family val="1"/>
        <charset val="204"/>
      </rPr>
      <t xml:space="preserve"> КЛАССОВ </t>
    </r>
  </si>
  <si>
    <t>ВУЗы бюдж.</t>
  </si>
  <si>
    <t>ВУЗы коммерц.</t>
  </si>
  <si>
    <t>СПО бюдж.</t>
  </si>
  <si>
    <t>СПО коммерц.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</si>
</sst>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center" vertical="center" textRotation="180" wrapText="1"/>
    </xf>
    <xf numFmtId="0" fontId="0" fillId="0" borderId="0" xfId="0" applyAlignment="1">
      <alignment textRotation="180"/>
    </xf>
    <xf numFmtId="0" fontId="0" fillId="0" borderId="1" xfId="0" applyBorder="1"/>
    <xf numFmtId="9" fontId="0" fillId="0" borderId="1" xfId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4" fillId="2" borderId="4" xfId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9" fontId="5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180" wrapText="1"/>
    </xf>
    <xf numFmtId="9" fontId="5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Лист2!$A$6</c:f>
              <c:strCache>
                <c:ptCount val="1"/>
                <c:pt idx="0">
                  <c:v>9А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Лист2!$B$5:$V$5</c15:sqref>
                  </c15:fullRef>
                </c:ext>
              </c:extLst>
              <c:f>(Лист2!$B$5:$C$5,Лист2!$E$5,Лист2!$G$5,Лист2!$I$5,Лист2!$K$5,Лист2!$M$5,Лист2!$O$5,Лист2!$Q$5,Лист2!$S$5,Лист2!$U$5)</c:f>
              <c:strCache>
                <c:ptCount val="11"/>
                <c:pt idx="0">
                  <c:v>Количество учащихся</c:v>
                </c:pt>
                <c:pt idx="1">
                  <c:v>Обучение в МБОУ «Гимназия № 46»</c:v>
                </c:pt>
                <c:pt idx="2">
                  <c:v>Другие школы города</c:v>
                </c:pt>
                <c:pt idx="3">
                  <c:v>Школа в другом городе</c:v>
                </c:pt>
                <c:pt idx="4">
                  <c:v>Колледж </c:v>
                </c:pt>
                <c:pt idx="5">
                  <c:v>Техникум</c:v>
                </c:pt>
                <c:pt idx="6">
                  <c:v>Профессиональное училище</c:v>
                </c:pt>
                <c:pt idx="7">
                  <c:v>Школа - интернат</c:v>
                </c:pt>
                <c:pt idx="8">
                  <c:v>Работа</c:v>
                </c:pt>
                <c:pt idx="9">
                  <c:v>Выехали за пределы города</c:v>
                </c:pt>
                <c:pt idx="10">
                  <c:v>Не устроены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Лист2!$B$6:$V$6</c15:sqref>
                  </c15:fullRef>
                </c:ext>
              </c:extLst>
              <c:f>(Лист2!$B$6:$C$6,Лист2!$E$6,Лист2!$G$6,Лист2!$I$6,Лист2!$K$6,Лист2!$M$6,Лист2!$O$6,Лист2!$Q$6,Лист2!$S$6,Лист2!$U$6)</c:f>
              <c:numCache>
                <c:formatCode>General</c:formatCode>
                <c:ptCount val="11"/>
                <c:pt idx="0">
                  <c:v>25</c:v>
                </c:pt>
                <c:pt idx="1">
                  <c:v>15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Лист2!$A$7</c:f>
              <c:strCache>
                <c:ptCount val="1"/>
                <c:pt idx="0">
                  <c:v>9Б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Лист2!$B$5:$V$5</c15:sqref>
                  </c15:fullRef>
                </c:ext>
              </c:extLst>
              <c:f>(Лист2!$B$5:$C$5,Лист2!$E$5,Лист2!$G$5,Лист2!$I$5,Лист2!$K$5,Лист2!$M$5,Лист2!$O$5,Лист2!$Q$5,Лист2!$S$5,Лист2!$U$5)</c:f>
              <c:strCache>
                <c:ptCount val="11"/>
                <c:pt idx="0">
                  <c:v>Количество учащихся</c:v>
                </c:pt>
                <c:pt idx="1">
                  <c:v>Обучение в МБОУ «Гимназия № 46»</c:v>
                </c:pt>
                <c:pt idx="2">
                  <c:v>Другие школы города</c:v>
                </c:pt>
                <c:pt idx="3">
                  <c:v>Школа в другом городе</c:v>
                </c:pt>
                <c:pt idx="4">
                  <c:v>Колледж </c:v>
                </c:pt>
                <c:pt idx="5">
                  <c:v>Техникум</c:v>
                </c:pt>
                <c:pt idx="6">
                  <c:v>Профессиональное училище</c:v>
                </c:pt>
                <c:pt idx="7">
                  <c:v>Школа - интернат</c:v>
                </c:pt>
                <c:pt idx="8">
                  <c:v>Работа</c:v>
                </c:pt>
                <c:pt idx="9">
                  <c:v>Выехали за пределы города</c:v>
                </c:pt>
                <c:pt idx="10">
                  <c:v>Не устроены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Лист2!$B$7:$V$7</c15:sqref>
                  </c15:fullRef>
                </c:ext>
              </c:extLst>
              <c:f>(Лист2!$B$7:$C$7,Лист2!$E$7,Лист2!$G$7,Лист2!$I$7,Лист2!$K$7,Лист2!$M$7,Лист2!$O$7,Лист2!$Q$7,Лист2!$S$7,Лист2!$U$7)</c:f>
              <c:numCache>
                <c:formatCode>General</c:formatCode>
                <c:ptCount val="11"/>
                <c:pt idx="0">
                  <c:v>25</c:v>
                </c:pt>
                <c:pt idx="1">
                  <c:v>18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Лист2!$A$8</c:f>
              <c:strCache>
                <c:ptCount val="1"/>
                <c:pt idx="0">
                  <c:v>9В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Лист2!$B$5:$V$5</c15:sqref>
                  </c15:fullRef>
                </c:ext>
              </c:extLst>
              <c:f>(Лист2!$B$5:$C$5,Лист2!$E$5,Лист2!$G$5,Лист2!$I$5,Лист2!$K$5,Лист2!$M$5,Лист2!$O$5,Лист2!$Q$5,Лист2!$S$5,Лист2!$U$5)</c:f>
              <c:strCache>
                <c:ptCount val="11"/>
                <c:pt idx="0">
                  <c:v>Количество учащихся</c:v>
                </c:pt>
                <c:pt idx="1">
                  <c:v>Обучение в МБОУ «Гимназия № 46»</c:v>
                </c:pt>
                <c:pt idx="2">
                  <c:v>Другие школы города</c:v>
                </c:pt>
                <c:pt idx="3">
                  <c:v>Школа в другом городе</c:v>
                </c:pt>
                <c:pt idx="4">
                  <c:v>Колледж </c:v>
                </c:pt>
                <c:pt idx="5">
                  <c:v>Техникум</c:v>
                </c:pt>
                <c:pt idx="6">
                  <c:v>Профессиональное училище</c:v>
                </c:pt>
                <c:pt idx="7">
                  <c:v>Школа - интернат</c:v>
                </c:pt>
                <c:pt idx="8">
                  <c:v>Работа</c:v>
                </c:pt>
                <c:pt idx="9">
                  <c:v>Выехали за пределы города</c:v>
                </c:pt>
                <c:pt idx="10">
                  <c:v>Не устроены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Лист2!$B$8:$V$8</c15:sqref>
                  </c15:fullRef>
                </c:ext>
              </c:extLst>
              <c:f>(Лист2!$B$8:$C$8,Лист2!$E$8,Лист2!$G$8,Лист2!$I$8,Лист2!$K$8,Лист2!$M$8,Лист2!$O$8,Лист2!$Q$8,Лист2!$S$8,Лист2!$U$8)</c:f>
              <c:numCache>
                <c:formatCode>General</c:formatCode>
                <c:ptCount val="11"/>
                <c:pt idx="0">
                  <c:v>24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Лист2!$A$9</c:f>
              <c:strCache>
                <c:ptCount val="1"/>
                <c:pt idx="0">
                  <c:v>9Г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Лист2!$B$5:$V$5</c15:sqref>
                  </c15:fullRef>
                </c:ext>
              </c:extLst>
              <c:f>(Лист2!$B$5:$C$5,Лист2!$E$5,Лист2!$G$5,Лист2!$I$5,Лист2!$K$5,Лист2!$M$5,Лист2!$O$5,Лист2!$Q$5,Лист2!$S$5,Лист2!$U$5)</c:f>
              <c:strCache>
                <c:ptCount val="11"/>
                <c:pt idx="0">
                  <c:v>Количество учащихся</c:v>
                </c:pt>
                <c:pt idx="1">
                  <c:v>Обучение в МБОУ «Гимназия № 46»</c:v>
                </c:pt>
                <c:pt idx="2">
                  <c:v>Другие школы города</c:v>
                </c:pt>
                <c:pt idx="3">
                  <c:v>Школа в другом городе</c:v>
                </c:pt>
                <c:pt idx="4">
                  <c:v>Колледж </c:v>
                </c:pt>
                <c:pt idx="5">
                  <c:v>Техникум</c:v>
                </c:pt>
                <c:pt idx="6">
                  <c:v>Профессиональное училище</c:v>
                </c:pt>
                <c:pt idx="7">
                  <c:v>Школа - интернат</c:v>
                </c:pt>
                <c:pt idx="8">
                  <c:v>Работа</c:v>
                </c:pt>
                <c:pt idx="9">
                  <c:v>Выехали за пределы города</c:v>
                </c:pt>
                <c:pt idx="10">
                  <c:v>Не устроены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Лист2!$B$9:$V$9</c15:sqref>
                  </c15:fullRef>
                </c:ext>
              </c:extLst>
              <c:f>(Лист2!$B$9:$C$9,Лист2!$E$9,Лист2!$G$9,Лист2!$I$9,Лист2!$K$9,Лист2!$M$9,Лист2!$O$9,Лист2!$Q$9,Лист2!$S$9,Лист2!$U$9)</c:f>
              <c:numCache>
                <c:formatCode>General</c:formatCode>
                <c:ptCount val="11"/>
                <c:pt idx="0">
                  <c:v>26</c:v>
                </c:pt>
                <c:pt idx="1">
                  <c:v>13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Лист2!$A$10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Лист2!$B$5:$V$5</c15:sqref>
                  </c15:fullRef>
                </c:ext>
              </c:extLst>
              <c:f>(Лист2!$B$5:$C$5,Лист2!$E$5,Лист2!$G$5,Лист2!$I$5,Лист2!$K$5,Лист2!$M$5,Лист2!$O$5,Лист2!$Q$5,Лист2!$S$5,Лист2!$U$5)</c:f>
              <c:strCache>
                <c:ptCount val="11"/>
                <c:pt idx="0">
                  <c:v>Количество учащихся</c:v>
                </c:pt>
                <c:pt idx="1">
                  <c:v>Обучение в МБОУ «Гимназия № 46»</c:v>
                </c:pt>
                <c:pt idx="2">
                  <c:v>Другие школы города</c:v>
                </c:pt>
                <c:pt idx="3">
                  <c:v>Школа в другом городе</c:v>
                </c:pt>
                <c:pt idx="4">
                  <c:v>Колледж </c:v>
                </c:pt>
                <c:pt idx="5">
                  <c:v>Техникум</c:v>
                </c:pt>
                <c:pt idx="6">
                  <c:v>Профессиональное училище</c:v>
                </c:pt>
                <c:pt idx="7">
                  <c:v>Школа - интернат</c:v>
                </c:pt>
                <c:pt idx="8">
                  <c:v>Работа</c:v>
                </c:pt>
                <c:pt idx="9">
                  <c:v>Выехали за пределы города</c:v>
                </c:pt>
                <c:pt idx="10">
                  <c:v>Не устроены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Лист2!$B$10:$V$10</c15:sqref>
                  </c15:fullRef>
                </c:ext>
              </c:extLst>
              <c:f>(Лист2!$B$10:$C$10,Лист2!$E$10,Лист2!$G$10,Лист2!$I$10,Лист2!$K$10,Лист2!$M$10,Лист2!$O$10,Лист2!$Q$10,Лист2!$S$10,Лист2!$U$10)</c:f>
              <c:numCache>
                <c:formatCode>General</c:formatCode>
                <c:ptCount val="11"/>
                <c:pt idx="0">
                  <c:v>100</c:v>
                </c:pt>
                <c:pt idx="1">
                  <c:v>56</c:v>
                </c:pt>
                <c:pt idx="2">
                  <c:v>6</c:v>
                </c:pt>
                <c:pt idx="3">
                  <c:v>0</c:v>
                </c:pt>
                <c:pt idx="4">
                  <c:v>29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4506208"/>
        <c:axId val="384500328"/>
        <c:axId val="0"/>
      </c:bar3DChart>
      <c:catAx>
        <c:axId val="38450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500328"/>
        <c:crosses val="autoZero"/>
        <c:auto val="1"/>
        <c:lblAlgn val="ctr"/>
        <c:lblOffset val="100"/>
        <c:noMultiLvlLbl val="0"/>
      </c:catAx>
      <c:valAx>
        <c:axId val="38450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50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Лист2!$A$14</c:f>
              <c:strCache>
                <c:ptCount val="1"/>
                <c:pt idx="0">
                  <c:v>11А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Лист2!$B$13:$M$13</c15:sqref>
                  </c15:fullRef>
                </c:ext>
              </c:extLst>
              <c:f>(Лист2!$B$13:$C$13,Лист2!$E$13,Лист2!$G$13,Лист2!$I$13,Лист2!$K$13,Лист2!$M$13)</c:f>
              <c:strCache>
                <c:ptCount val="7"/>
                <c:pt idx="0">
                  <c:v>Количество выпускников</c:v>
                </c:pt>
                <c:pt idx="1">
                  <c:v>ВУЗы бюдж.</c:v>
                </c:pt>
                <c:pt idx="2">
                  <c:v>ВУЗы коммерц.</c:v>
                </c:pt>
                <c:pt idx="3">
                  <c:v>СПО бюдж.</c:v>
                </c:pt>
                <c:pt idx="4">
                  <c:v>СПО коммерц.</c:v>
                </c:pt>
                <c:pt idx="5">
                  <c:v>армия</c:v>
                </c:pt>
                <c:pt idx="6">
                  <c:v>трудоустройство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Лист2!$B$14:$M$14</c15:sqref>
                  </c15:fullRef>
                </c:ext>
              </c:extLst>
              <c:f>(Лист2!$B$14:$C$14,Лист2!$E$14,Лист2!$G$14,Лист2!$I$14,Лист2!$K$14,Лист2!$M$14)</c:f>
              <c:numCache>
                <c:formatCode>General</c:formatCode>
                <c:ptCount val="7"/>
                <c:pt idx="0">
                  <c:v>24</c:v>
                </c:pt>
                <c:pt idx="1">
                  <c:v>5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Лист2!$A$15</c:f>
              <c:strCache>
                <c:ptCount val="1"/>
                <c:pt idx="0">
                  <c:v>11Б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Лист2!$B$13:$M$13</c15:sqref>
                  </c15:fullRef>
                </c:ext>
              </c:extLst>
              <c:f>(Лист2!$B$13:$C$13,Лист2!$E$13,Лист2!$G$13,Лист2!$I$13,Лист2!$K$13,Лист2!$M$13)</c:f>
              <c:strCache>
                <c:ptCount val="7"/>
                <c:pt idx="0">
                  <c:v>Количество выпускников</c:v>
                </c:pt>
                <c:pt idx="1">
                  <c:v>ВУЗы бюдж.</c:v>
                </c:pt>
                <c:pt idx="2">
                  <c:v>ВУЗы коммерц.</c:v>
                </c:pt>
                <c:pt idx="3">
                  <c:v>СПО бюдж.</c:v>
                </c:pt>
                <c:pt idx="4">
                  <c:v>СПО коммерц.</c:v>
                </c:pt>
                <c:pt idx="5">
                  <c:v>армия</c:v>
                </c:pt>
                <c:pt idx="6">
                  <c:v>трудоустройство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Лист2!$B$15:$M$15</c15:sqref>
                  </c15:fullRef>
                </c:ext>
              </c:extLst>
              <c:f>(Лист2!$B$15:$C$15,Лист2!$E$15,Лист2!$G$15,Лист2!$I$15,Лист2!$K$15,Лист2!$M$15)</c:f>
              <c:numCache>
                <c:formatCode>General</c:formatCode>
                <c:ptCount val="7"/>
                <c:pt idx="0">
                  <c:v>22</c:v>
                </c:pt>
                <c:pt idx="1">
                  <c:v>12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Лист2!$A$16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Лист2!$B$13:$M$13</c15:sqref>
                  </c15:fullRef>
                </c:ext>
              </c:extLst>
              <c:f>(Лист2!$B$13:$C$13,Лист2!$E$13,Лист2!$G$13,Лист2!$I$13,Лист2!$K$13,Лист2!$M$13)</c:f>
              <c:strCache>
                <c:ptCount val="7"/>
                <c:pt idx="0">
                  <c:v>Количество выпускников</c:v>
                </c:pt>
                <c:pt idx="1">
                  <c:v>ВУЗы бюдж.</c:v>
                </c:pt>
                <c:pt idx="2">
                  <c:v>ВУЗы коммерц.</c:v>
                </c:pt>
                <c:pt idx="3">
                  <c:v>СПО бюдж.</c:v>
                </c:pt>
                <c:pt idx="4">
                  <c:v>СПО коммерц.</c:v>
                </c:pt>
                <c:pt idx="5">
                  <c:v>армия</c:v>
                </c:pt>
                <c:pt idx="6">
                  <c:v>трудоустройство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Лист2!$B$16:$M$16</c15:sqref>
                  </c15:fullRef>
                </c:ext>
              </c:extLst>
              <c:f>(Лист2!$B$16:$C$16,Лист2!$E$16,Лист2!$G$16,Лист2!$I$16,Лист2!$K$16,Лист2!$M$16)</c:f>
              <c:numCache>
                <c:formatCode>General</c:formatCode>
                <c:ptCount val="7"/>
                <c:pt idx="0">
                  <c:v>46</c:v>
                </c:pt>
                <c:pt idx="1">
                  <c:v>17</c:v>
                </c:pt>
                <c:pt idx="2">
                  <c:v>20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066176"/>
        <c:axId val="360909920"/>
        <c:axId val="0"/>
      </c:bar3DChart>
      <c:catAx>
        <c:axId val="1410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0909920"/>
        <c:crosses val="autoZero"/>
        <c:auto val="1"/>
        <c:lblAlgn val="ctr"/>
        <c:lblOffset val="100"/>
        <c:noMultiLvlLbl val="0"/>
      </c:catAx>
      <c:valAx>
        <c:axId val="3609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0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33337</xdr:rowOff>
    </xdr:from>
    <xdr:to>
      <xdr:col>18</xdr:col>
      <xdr:colOff>104775</xdr:colOff>
      <xdr:row>45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114300</xdr:colOff>
      <xdr:row>17</xdr:row>
      <xdr:rowOff>4762</xdr:rowOff>
    </xdr:from>
    <xdr:to>
      <xdr:col>23</xdr:col>
      <xdr:colOff>3752850</xdr:colOff>
      <xdr:row>44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P58" workbookViewId="0">
      <selection activeCell="X6" sqref="X6:Z12"/>
    </sheetView>
  </sheetViews>
  <sheetFormatPr defaultRowHeight="15" x14ac:dyDescent="0.25"/>
  <cols>
    <col min="2" max="3" width="5.42578125" customWidth="1"/>
    <col min="4" max="4" width="6.140625" customWidth="1"/>
    <col min="5" max="5" width="5.42578125" customWidth="1"/>
    <col min="6" max="6" width="6" customWidth="1"/>
    <col min="7" max="7" width="5.42578125" customWidth="1"/>
    <col min="8" max="8" width="6.28515625" customWidth="1"/>
    <col min="9" max="22" width="5.42578125" customWidth="1"/>
    <col min="24" max="24" width="72.7109375" customWidth="1"/>
    <col min="25" max="25" width="10.7109375" bestFit="1" customWidth="1"/>
  </cols>
  <sheetData>
    <row r="1" spans="1:26" ht="21.75" x14ac:dyDescent="0.2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9"/>
    </row>
    <row r="2" spans="1:26" ht="18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9"/>
    </row>
    <row r="3" spans="1:26" ht="18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9"/>
    </row>
    <row r="4" spans="1:26" ht="19.5" thickBot="1" x14ac:dyDescent="0.3">
      <c r="A4" s="5"/>
    </row>
    <row r="5" spans="1:26" s="19" customFormat="1" ht="207.75" customHeight="1" thickBot="1" x14ac:dyDescent="0.3">
      <c r="A5" s="17" t="s">
        <v>2</v>
      </c>
      <c r="B5" s="18" t="s">
        <v>3</v>
      </c>
      <c r="C5" s="18" t="s">
        <v>4</v>
      </c>
      <c r="D5" s="18"/>
      <c r="E5" s="18" t="s">
        <v>5</v>
      </c>
      <c r="F5" s="18"/>
      <c r="G5" s="18" t="s">
        <v>6</v>
      </c>
      <c r="H5" s="18"/>
      <c r="I5" s="18" t="s">
        <v>7</v>
      </c>
      <c r="J5" s="18"/>
      <c r="K5" s="18" t="s">
        <v>8</v>
      </c>
      <c r="L5" s="18"/>
      <c r="M5" s="18" t="s">
        <v>9</v>
      </c>
      <c r="N5" s="18"/>
      <c r="O5" s="18" t="s">
        <v>10</v>
      </c>
      <c r="P5" s="18"/>
      <c r="Q5" s="18" t="s">
        <v>11</v>
      </c>
      <c r="R5" s="18"/>
      <c r="S5" s="18" t="s">
        <v>12</v>
      </c>
      <c r="T5" s="18"/>
      <c r="U5" s="18" t="s">
        <v>13</v>
      </c>
      <c r="V5" s="17"/>
    </row>
    <row r="6" spans="1:26" ht="19.5" thickBot="1" x14ac:dyDescent="0.3">
      <c r="A6" s="7" t="s">
        <v>14</v>
      </c>
      <c r="B6" s="8">
        <v>25</v>
      </c>
      <c r="C6" s="8">
        <v>15</v>
      </c>
      <c r="D6" s="24">
        <f>C6/B6</f>
        <v>0.6</v>
      </c>
      <c r="E6" s="8">
        <v>2</v>
      </c>
      <c r="F6" s="24">
        <f>E6/B6</f>
        <v>0.08</v>
      </c>
      <c r="G6" s="8">
        <v>0</v>
      </c>
      <c r="H6" s="24">
        <f>G6/B6</f>
        <v>0</v>
      </c>
      <c r="I6" s="8">
        <v>6</v>
      </c>
      <c r="J6" s="24">
        <f>I6/B6</f>
        <v>0.24</v>
      </c>
      <c r="K6" s="8">
        <v>0</v>
      </c>
      <c r="L6" s="24">
        <f>K6/B6</f>
        <v>0</v>
      </c>
      <c r="M6" s="8">
        <v>1</v>
      </c>
      <c r="N6" s="24">
        <f>M6/B6</f>
        <v>0.04</v>
      </c>
      <c r="O6" s="8">
        <v>1</v>
      </c>
      <c r="P6" s="24">
        <f>O6/B6</f>
        <v>0.04</v>
      </c>
      <c r="Q6" s="8">
        <v>0</v>
      </c>
      <c r="R6" s="24">
        <f>Q6/B6</f>
        <v>0</v>
      </c>
      <c r="S6" s="8">
        <v>0</v>
      </c>
      <c r="T6" s="24">
        <f>S6/B6</f>
        <v>0</v>
      </c>
      <c r="U6" s="8">
        <v>0</v>
      </c>
      <c r="V6" s="25">
        <f>U6/B6</f>
        <v>0</v>
      </c>
      <c r="X6" s="1" t="s">
        <v>19</v>
      </c>
      <c r="Y6" s="2">
        <f>B10</f>
        <v>100</v>
      </c>
      <c r="Z6" s="20"/>
    </row>
    <row r="7" spans="1:26" ht="19.5" thickBot="1" x14ac:dyDescent="0.3">
      <c r="A7" s="7" t="s">
        <v>15</v>
      </c>
      <c r="B7" s="8">
        <v>25</v>
      </c>
      <c r="C7" s="8">
        <v>18</v>
      </c>
      <c r="D7" s="24">
        <f t="shared" ref="D7:D10" si="0">C7/B7</f>
        <v>0.72</v>
      </c>
      <c r="E7" s="8">
        <v>1</v>
      </c>
      <c r="F7" s="24">
        <f t="shared" ref="F7:F10" si="1">E7/B7</f>
        <v>0.04</v>
      </c>
      <c r="G7" s="8">
        <v>0</v>
      </c>
      <c r="H7" s="24">
        <f t="shared" ref="H7:H10" si="2">G7/B7</f>
        <v>0</v>
      </c>
      <c r="I7" s="8">
        <v>4</v>
      </c>
      <c r="J7" s="24">
        <f t="shared" ref="J7:J10" si="3">I7/B7</f>
        <v>0.16</v>
      </c>
      <c r="K7" s="8">
        <v>0</v>
      </c>
      <c r="L7" s="24">
        <f t="shared" ref="L7:L10" si="4">K7/B7</f>
        <v>0</v>
      </c>
      <c r="M7" s="8">
        <v>2</v>
      </c>
      <c r="N7" s="24">
        <f t="shared" ref="N7:N10" si="5">M7/B7</f>
        <v>0.08</v>
      </c>
      <c r="O7" s="8">
        <v>0</v>
      </c>
      <c r="P7" s="24">
        <f t="shared" ref="P7:P10" si="6">O7/B7</f>
        <v>0</v>
      </c>
      <c r="Q7" s="8">
        <v>0</v>
      </c>
      <c r="R7" s="24">
        <f t="shared" ref="R7:R10" si="7">Q7/B7</f>
        <v>0</v>
      </c>
      <c r="S7" s="8">
        <v>0</v>
      </c>
      <c r="T7" s="24">
        <f t="shared" ref="T7:T10" si="8">S7/B7</f>
        <v>0</v>
      </c>
      <c r="U7" s="8">
        <v>0</v>
      </c>
      <c r="V7" s="25">
        <f t="shared" ref="V7:V10" si="9">U7/B7</f>
        <v>0</v>
      </c>
      <c r="X7" s="11" t="s">
        <v>21</v>
      </c>
      <c r="Y7" s="4">
        <v>100</v>
      </c>
      <c r="Z7" s="21">
        <f>Y7/Y6</f>
        <v>1</v>
      </c>
    </row>
    <row r="8" spans="1:26" ht="19.5" thickBot="1" x14ac:dyDescent="0.3">
      <c r="A8" s="7" t="s">
        <v>16</v>
      </c>
      <c r="B8" s="8">
        <v>24</v>
      </c>
      <c r="C8" s="8">
        <v>10</v>
      </c>
      <c r="D8" s="24">
        <f t="shared" si="0"/>
        <v>0.41666666666666669</v>
      </c>
      <c r="E8" s="8">
        <v>0</v>
      </c>
      <c r="F8" s="24">
        <f t="shared" si="1"/>
        <v>0</v>
      </c>
      <c r="G8" s="8">
        <v>0</v>
      </c>
      <c r="H8" s="24">
        <f t="shared" si="2"/>
        <v>0</v>
      </c>
      <c r="I8" s="8">
        <v>11</v>
      </c>
      <c r="J8" s="24">
        <f t="shared" si="3"/>
        <v>0.45833333333333331</v>
      </c>
      <c r="K8" s="8">
        <v>0</v>
      </c>
      <c r="L8" s="24">
        <f t="shared" si="4"/>
        <v>0</v>
      </c>
      <c r="M8" s="8">
        <v>3</v>
      </c>
      <c r="N8" s="24">
        <f t="shared" si="5"/>
        <v>0.125</v>
      </c>
      <c r="O8" s="8">
        <v>0</v>
      </c>
      <c r="P8" s="24">
        <f t="shared" si="6"/>
        <v>0</v>
      </c>
      <c r="Q8" s="8">
        <v>0</v>
      </c>
      <c r="R8" s="24">
        <f t="shared" si="7"/>
        <v>0</v>
      </c>
      <c r="S8" s="8">
        <v>0</v>
      </c>
      <c r="T8" s="24">
        <f t="shared" si="8"/>
        <v>0</v>
      </c>
      <c r="U8" s="8">
        <v>0</v>
      </c>
      <c r="V8" s="25">
        <f t="shared" si="9"/>
        <v>0</v>
      </c>
      <c r="X8" s="11" t="s">
        <v>22</v>
      </c>
      <c r="Y8" s="4">
        <f>SUM(I10,K10,M10,O10)</f>
        <v>38</v>
      </c>
      <c r="Z8" s="21">
        <f>Y8/Y6</f>
        <v>0.38</v>
      </c>
    </row>
    <row r="9" spans="1:26" ht="19.5" thickBot="1" x14ac:dyDescent="0.3">
      <c r="A9" s="7" t="s">
        <v>17</v>
      </c>
      <c r="B9" s="8">
        <v>26</v>
      </c>
      <c r="C9" s="8">
        <v>13</v>
      </c>
      <c r="D9" s="24">
        <f t="shared" si="0"/>
        <v>0.5</v>
      </c>
      <c r="E9" s="8">
        <v>3</v>
      </c>
      <c r="F9" s="24">
        <f t="shared" si="1"/>
        <v>0.11538461538461539</v>
      </c>
      <c r="G9" s="8">
        <v>0</v>
      </c>
      <c r="H9" s="24">
        <f t="shared" si="2"/>
        <v>0</v>
      </c>
      <c r="I9" s="8">
        <v>8</v>
      </c>
      <c r="J9" s="24">
        <f t="shared" si="3"/>
        <v>0.30769230769230771</v>
      </c>
      <c r="K9" s="8">
        <v>1</v>
      </c>
      <c r="L9" s="24">
        <f t="shared" si="4"/>
        <v>3.8461538461538464E-2</v>
      </c>
      <c r="M9" s="8">
        <v>1</v>
      </c>
      <c r="N9" s="24">
        <f t="shared" si="5"/>
        <v>3.8461538461538464E-2</v>
      </c>
      <c r="O9" s="8">
        <v>0</v>
      </c>
      <c r="P9" s="24">
        <f t="shared" si="6"/>
        <v>0</v>
      </c>
      <c r="Q9" s="8">
        <v>0</v>
      </c>
      <c r="R9" s="24">
        <f t="shared" si="7"/>
        <v>0</v>
      </c>
      <c r="S9" s="8">
        <v>0</v>
      </c>
      <c r="T9" s="24">
        <f t="shared" si="8"/>
        <v>0</v>
      </c>
      <c r="U9" s="8">
        <v>0</v>
      </c>
      <c r="V9" s="25">
        <f t="shared" si="9"/>
        <v>0</v>
      </c>
      <c r="X9" s="3" t="s">
        <v>20</v>
      </c>
      <c r="Y9" s="4">
        <f>B16</f>
        <v>46</v>
      </c>
      <c r="Z9" s="20"/>
    </row>
    <row r="10" spans="1:26" ht="19.5" thickBot="1" x14ac:dyDescent="0.3">
      <c r="A10" s="22" t="s">
        <v>18</v>
      </c>
      <c r="B10" s="23">
        <v>100</v>
      </c>
      <c r="C10" s="23">
        <f>SUM(C6:C9)</f>
        <v>56</v>
      </c>
      <c r="D10" s="24">
        <f t="shared" si="0"/>
        <v>0.56000000000000005</v>
      </c>
      <c r="E10" s="23">
        <f t="shared" ref="E10:U10" si="10">SUM(E6:E9)</f>
        <v>6</v>
      </c>
      <c r="F10" s="24">
        <f t="shared" si="1"/>
        <v>0.06</v>
      </c>
      <c r="G10" s="23">
        <f t="shared" si="10"/>
        <v>0</v>
      </c>
      <c r="H10" s="24">
        <f t="shared" si="2"/>
        <v>0</v>
      </c>
      <c r="I10" s="23">
        <f t="shared" si="10"/>
        <v>29</v>
      </c>
      <c r="J10" s="24">
        <f t="shared" si="3"/>
        <v>0.28999999999999998</v>
      </c>
      <c r="K10" s="23">
        <f t="shared" si="10"/>
        <v>1</v>
      </c>
      <c r="L10" s="24">
        <f t="shared" si="4"/>
        <v>0.01</v>
      </c>
      <c r="M10" s="23">
        <f t="shared" si="10"/>
        <v>7</v>
      </c>
      <c r="N10" s="24">
        <f t="shared" si="5"/>
        <v>7.0000000000000007E-2</v>
      </c>
      <c r="O10" s="23">
        <f t="shared" si="10"/>
        <v>1</v>
      </c>
      <c r="P10" s="24">
        <f t="shared" si="6"/>
        <v>0.01</v>
      </c>
      <c r="Q10" s="23">
        <f t="shared" si="10"/>
        <v>0</v>
      </c>
      <c r="R10" s="24">
        <f t="shared" si="7"/>
        <v>0</v>
      </c>
      <c r="S10" s="23">
        <f t="shared" si="10"/>
        <v>0</v>
      </c>
      <c r="T10" s="24">
        <f t="shared" si="8"/>
        <v>0</v>
      </c>
      <c r="U10" s="23">
        <f t="shared" si="10"/>
        <v>0</v>
      </c>
      <c r="V10" s="25">
        <f t="shared" si="9"/>
        <v>0</v>
      </c>
      <c r="W10" s="10"/>
      <c r="X10" s="11" t="s">
        <v>21</v>
      </c>
      <c r="Y10" s="4">
        <v>46</v>
      </c>
      <c r="Z10" s="21">
        <f>Y10/Y9</f>
        <v>1</v>
      </c>
    </row>
    <row r="11" spans="1:26" ht="19.5" thickBot="1" x14ac:dyDescent="0.3">
      <c r="X11" s="11" t="s">
        <v>23</v>
      </c>
      <c r="Y11" s="4">
        <f>G16+I16</f>
        <v>8</v>
      </c>
      <c r="Z11" s="21">
        <f>Y11/Y9</f>
        <v>0.17391304347826086</v>
      </c>
    </row>
    <row r="12" spans="1:26" ht="19.5" customHeight="1" thickBot="1" x14ac:dyDescent="0.3">
      <c r="X12" s="11" t="s">
        <v>24</v>
      </c>
      <c r="Y12" s="4">
        <f>C16+E16</f>
        <v>37</v>
      </c>
      <c r="Z12" s="21">
        <f>Y12/Y9</f>
        <v>0.80434782608695654</v>
      </c>
    </row>
    <row r="13" spans="1:26" ht="108.75" customHeight="1" thickBot="1" x14ac:dyDescent="0.3">
      <c r="A13" s="6" t="s">
        <v>2</v>
      </c>
      <c r="B13" s="18" t="s">
        <v>25</v>
      </c>
      <c r="C13" s="18" t="s">
        <v>31</v>
      </c>
      <c r="D13" s="28"/>
      <c r="E13" s="18" t="s">
        <v>32</v>
      </c>
      <c r="F13" s="28"/>
      <c r="G13" s="18" t="s">
        <v>33</v>
      </c>
      <c r="H13" s="28"/>
      <c r="I13" s="18" t="s">
        <v>34</v>
      </c>
      <c r="J13" s="28"/>
      <c r="K13" s="18" t="s">
        <v>26</v>
      </c>
      <c r="L13" s="28"/>
      <c r="M13" s="18" t="s">
        <v>27</v>
      </c>
      <c r="N13" s="28"/>
      <c r="O13" s="14"/>
      <c r="P13" s="14"/>
    </row>
    <row r="14" spans="1:26" ht="19.5" thickBot="1" x14ac:dyDescent="0.3">
      <c r="A14" s="3" t="s">
        <v>28</v>
      </c>
      <c r="B14" s="12">
        <v>24</v>
      </c>
      <c r="C14" s="12">
        <v>5</v>
      </c>
      <c r="D14" s="26">
        <f>C14/B14</f>
        <v>0.20833333333333334</v>
      </c>
      <c r="E14" s="12">
        <v>12</v>
      </c>
      <c r="F14" s="26">
        <f>E14/B14</f>
        <v>0.5</v>
      </c>
      <c r="G14" s="12">
        <v>5</v>
      </c>
      <c r="H14" s="26">
        <f>G14/B14</f>
        <v>0.20833333333333334</v>
      </c>
      <c r="I14" s="12">
        <v>1</v>
      </c>
      <c r="J14" s="26">
        <f>I14/B14</f>
        <v>4.1666666666666664E-2</v>
      </c>
      <c r="K14" s="12">
        <v>0</v>
      </c>
      <c r="L14" s="29">
        <f>K14/B14</f>
        <v>0</v>
      </c>
      <c r="M14" s="16">
        <v>1</v>
      </c>
      <c r="N14" s="29">
        <f>M14/B14</f>
        <v>4.1666666666666664E-2</v>
      </c>
      <c r="O14" s="15"/>
      <c r="P14" s="15"/>
    </row>
    <row r="15" spans="1:26" ht="19.5" thickBot="1" x14ac:dyDescent="0.3">
      <c r="A15" s="3" t="s">
        <v>29</v>
      </c>
      <c r="B15" s="12">
        <v>22</v>
      </c>
      <c r="C15" s="12">
        <v>12</v>
      </c>
      <c r="D15" s="26">
        <f t="shared" ref="D15:D16" si="11">C15/B15</f>
        <v>0.54545454545454541</v>
      </c>
      <c r="E15" s="12">
        <v>8</v>
      </c>
      <c r="F15" s="26">
        <f t="shared" ref="F15:F16" si="12">E15/B15</f>
        <v>0.36363636363636365</v>
      </c>
      <c r="G15" s="12">
        <v>1</v>
      </c>
      <c r="H15" s="26">
        <f t="shared" ref="H15:H16" si="13">G15/B15</f>
        <v>4.5454545454545456E-2</v>
      </c>
      <c r="I15" s="12">
        <v>1</v>
      </c>
      <c r="J15" s="26">
        <f t="shared" ref="J15:J16" si="14">I15/B15</f>
        <v>4.5454545454545456E-2</v>
      </c>
      <c r="K15" s="12">
        <v>0</v>
      </c>
      <c r="L15" s="29">
        <f t="shared" ref="L15:L16" si="15">K15/B15</f>
        <v>0</v>
      </c>
      <c r="M15" s="16">
        <v>0</v>
      </c>
      <c r="N15" s="29">
        <f t="shared" ref="N15:N16" si="16">M15/B15</f>
        <v>0</v>
      </c>
      <c r="O15" s="15"/>
      <c r="P15" s="15"/>
    </row>
    <row r="16" spans="1:26" ht="19.5" thickBot="1" x14ac:dyDescent="0.3">
      <c r="A16" s="22" t="s">
        <v>18</v>
      </c>
      <c r="B16" s="23">
        <f>SUM(B14:B15)</f>
        <v>46</v>
      </c>
      <c r="C16" s="23">
        <f t="shared" ref="C16:M16" si="17">SUM(C14:C15)</f>
        <v>17</v>
      </c>
      <c r="D16" s="26">
        <f t="shared" si="11"/>
        <v>0.36956521739130432</v>
      </c>
      <c r="E16" s="23">
        <f t="shared" si="17"/>
        <v>20</v>
      </c>
      <c r="F16" s="26">
        <f t="shared" si="12"/>
        <v>0.43478260869565216</v>
      </c>
      <c r="G16" s="23">
        <f t="shared" si="17"/>
        <v>6</v>
      </c>
      <c r="H16" s="26">
        <f t="shared" si="13"/>
        <v>0.13043478260869565</v>
      </c>
      <c r="I16" s="23">
        <f t="shared" si="17"/>
        <v>2</v>
      </c>
      <c r="J16" s="26">
        <f t="shared" si="14"/>
        <v>4.3478260869565216E-2</v>
      </c>
      <c r="K16" s="23">
        <f t="shared" si="17"/>
        <v>0</v>
      </c>
      <c r="L16" s="29">
        <f t="shared" si="15"/>
        <v>0</v>
      </c>
      <c r="M16" s="27">
        <f t="shared" si="17"/>
        <v>1</v>
      </c>
      <c r="N16" s="29">
        <f t="shared" si="16"/>
        <v>2.1739130434782608E-2</v>
      </c>
      <c r="O16" s="14"/>
      <c r="P16" s="14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2021-08-30T09:47:30Z</dcterms:modified>
</cp:coreProperties>
</file>